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<sst xmlns="http://schemas.openxmlformats.org/spreadsheetml/2006/main" count="281" uniqueCount="90">
  <si>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</si>
  <si>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</si>
  <si>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</si>
  <si>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</si>
  <si>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</si>
  <si>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</si>
  <si>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</si>
  <si>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</si>
  <si>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</si>
  <si>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</si>
  <si>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</si>
  <si>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</si>
  <si>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</si>
  <si>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</si>
  <si>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Инструментальная </t>
  </si>
  <si>
    <t>11В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</si>
  <si>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</si>
  <si>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</si>
  <si>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</si>
  <si>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</si>
  <si>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</si>
  <si>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Прокладка трубы ф 20мм (установка поливочного крана ХВС)</t>
  </si>
  <si>
    <t>инструментальная 11В</t>
  </si>
  <si>
    <t>кв.24</t>
  </si>
  <si>
    <t>заземление молниеотвода (прошу добавить  работу по статье т/р сентябрь 2018г.)</t>
  </si>
  <si>
    <t>ИТОГО</t>
  </si>
  <si>
    <t>февраль 2019г.</t>
  </si>
  <si>
    <t>ремонт электроосвещения в подъезде жилого дома</t>
  </si>
  <si>
    <t>1-й подъезд 3-й этаж</t>
  </si>
  <si>
    <t>март 2019г.</t>
  </si>
  <si>
    <t xml:space="preserve">Установка москитных сеток </t>
  </si>
  <si>
    <t>иТОГО</t>
  </si>
  <si>
    <t>апрель 2019г.</t>
  </si>
  <si>
    <t>ремонт электроосвещения в подвальном помещении (освещение бытовки для уборщицы)</t>
  </si>
  <si>
    <t>подвал (бытовка)</t>
  </si>
  <si>
    <t>май 2019г.</t>
  </si>
  <si>
    <t>проверка технического состояния вентиляционных и дымовых каналов</t>
  </si>
  <si>
    <t>кв.35</t>
  </si>
  <si>
    <t>ремонт освещения в МОП (замена светильников придомового освещения со стороны моря )</t>
  </si>
  <si>
    <t>2-й подъезд ,1-й этаж</t>
  </si>
  <si>
    <t>июнь 2019г.</t>
  </si>
  <si>
    <t xml:space="preserve">проверка   технического состояния вентиляционных и дымовых каналов. </t>
  </si>
  <si>
    <t>кв.1,4,11,20,32,33,16,19</t>
  </si>
  <si>
    <t>июль 2019г.</t>
  </si>
  <si>
    <t xml:space="preserve">Ремонт автоматики ворот </t>
  </si>
  <si>
    <t>август 2019г.</t>
  </si>
  <si>
    <t>установка замка</t>
  </si>
  <si>
    <t>тех.этаж</t>
  </si>
  <si>
    <t>сентябрь 2019г.</t>
  </si>
  <si>
    <t>кв.6,7,8,20,45,28,34,35,32,33,39, 24,16</t>
  </si>
  <si>
    <t>ремонт электроосвещения (смена светильника и датчика движения)</t>
  </si>
  <si>
    <t>9-й этаж</t>
  </si>
  <si>
    <t>октябрь 2019г.</t>
  </si>
  <si>
    <t>ноябрь 2019г.</t>
  </si>
  <si>
    <t>Установка перегородки между вент.каналом и фановой трубы на оголовках вент.каналах</t>
  </si>
  <si>
    <t>декабрь 2019г.</t>
  </si>
  <si>
    <t>замена мембранного бака на ХВС</t>
  </si>
  <si>
    <t>ХВС</t>
  </si>
  <si>
    <t>ВСЕГО</t>
  </si>
  <si>
    <t>техническое обслуживание ОПУЭ</t>
  </si>
  <si>
    <t>Инструментальная 11 В</t>
  </si>
  <si>
    <t>Февраль 2019г.</t>
  </si>
  <si>
    <t>ремонт замка (смена личинки) на дверном блоке, установка навесного замка в подвале жилого дома</t>
  </si>
  <si>
    <t>подвал</t>
  </si>
  <si>
    <t>1-й подъезд, 1-й этаж</t>
  </si>
  <si>
    <t xml:space="preserve">Планово-предупредительный ремонт ЩР </t>
  </si>
  <si>
    <t>кв.2,3,4,5,6,7,8,9 (1-й подъезд)</t>
  </si>
  <si>
    <t>Март 2019г.</t>
  </si>
  <si>
    <t xml:space="preserve">ремонт электроосвещения (смена лампы)жилого дома в МОП </t>
  </si>
  <si>
    <t>1-й подъезд, с 1 по 9  этаж</t>
  </si>
  <si>
    <t>Апрель 2019 г</t>
  </si>
  <si>
    <t>Май 2019г</t>
  </si>
  <si>
    <t>проверка электросчетчиков</t>
  </si>
  <si>
    <t>установка информационной таблички на детской площадке</t>
  </si>
  <si>
    <t>детская площадка</t>
  </si>
  <si>
    <t>Июнь 2019г</t>
  </si>
  <si>
    <t>Ремонт цоколя (закрепление облицовочной плитки , материал жителей ) на ж/д</t>
  </si>
  <si>
    <t>Июль 2019г</t>
  </si>
  <si>
    <t>Благоустройство придомовой территории (окраска лавочек -2 шт и дет.площадки)</t>
  </si>
  <si>
    <t>ремонт дверного замка (смена личинки)</t>
  </si>
  <si>
    <t>Август 2019г.</t>
  </si>
  <si>
    <t xml:space="preserve">ремонт электроосвещения (смена датчика движения) </t>
  </si>
  <si>
    <t>5,9-й этаж</t>
  </si>
  <si>
    <t xml:space="preserve">ремонт электроосвещения (смена автоматического выключателя) </t>
  </si>
  <si>
    <t>кв.20</t>
  </si>
  <si>
    <t>Сентябрь 2019г.</t>
  </si>
  <si>
    <t>Октябрь 2019г.</t>
  </si>
  <si>
    <t>замена табличек «УК» на ж/д</t>
  </si>
  <si>
    <t>Ноябрь 2019г.</t>
  </si>
  <si>
    <t>Декабрь 2019г.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</si>
</sst>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  <numFmt numFmtId="165" formatCode="[$-FC19]d\ mmmm\ yyyy\ &quot;г.&quot;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right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49" fontId="6" fillId="36" borderId="10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L17" sqref="L17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21.28125" style="0" customWidth="1"/>
    <col min="6" max="6" width="18.8515625" style="0" customWidth="1"/>
    <col min="7" max="7" width="18.421875" style="0" customWidth="1"/>
    <col min="8" max="8" width="18.00390625" style="0" customWidth="1"/>
    <col min="9" max="9" width="21.00390625" style="0" customWidth="1"/>
    <col min="10" max="10" width="16.00390625" style="0" customWidth="1"/>
    <col min="11" max="11" width="19.8515625" style="0" customWidth="1"/>
    <col min="12" max="12" width="23.7109375" style="0" customWidth="1"/>
  </cols>
  <sheetData>
    <row r="1" spans="1:12" ht="18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9" t="s">
        <v>1</v>
      </c>
      <c r="B3" s="40" t="s">
        <v>2</v>
      </c>
      <c r="C3" s="40"/>
      <c r="D3" s="36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5" t="s">
        <v>10</v>
      </c>
      <c r="L3" s="35" t="s">
        <v>11</v>
      </c>
    </row>
    <row r="4" spans="1:12" ht="36" customHeight="1">
      <c r="A4" s="39"/>
      <c r="B4" s="4" t="s">
        <v>12</v>
      </c>
      <c r="C4" s="4" t="s">
        <v>13</v>
      </c>
      <c r="D4" s="36"/>
      <c r="E4" s="36"/>
      <c r="F4" s="35"/>
      <c r="G4" s="36"/>
      <c r="H4" s="36"/>
      <c r="I4" s="36"/>
      <c r="J4" s="36"/>
      <c r="K4" s="36"/>
      <c r="L4" s="35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46">
        <v>43132</v>
      </c>
    </row>
    <row r="6" spans="1:12" ht="15.75">
      <c r="A6" s="5"/>
      <c r="B6" s="37" t="s">
        <v>16</v>
      </c>
      <c r="C6" s="37"/>
      <c r="D6" s="37"/>
      <c r="E6">
        <v>175300.53</v>
      </c>
      <c r="F6">
        <v>-124993.12</v>
      </c>
      <c r="G6">
        <v>633216.68</v>
      </c>
      <c r="H6">
        <v>561908.31</v>
      </c>
      <c r="I6">
        <v>629043.56</v>
      </c>
      <c r="J6">
        <v>-192128.37</v>
      </c>
      <c r="K6">
        <v>246608.9</v>
      </c>
      <c r="L6" s="9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80" zoomScaleNormal="80" zoomScalePageLayoutView="0" workbookViewId="0" topLeftCell="A58">
      <selection activeCell="E73" sqref="E73"/>
    </sheetView>
  </sheetViews>
  <sheetFormatPr defaultColWidth="11.57421875" defaultRowHeight="12.75"/>
  <cols>
    <col min="1" max="1" width="7.00390625" style="0" customWidth="1"/>
    <col min="2" max="2" width="43.421875" style="0" customWidth="1"/>
    <col min="3" max="3" width="28.00390625" style="0" customWidth="1"/>
    <col min="4" max="4" width="34.7109375" style="0" customWidth="1"/>
    <col min="5" max="5" width="20.00390625" style="0" customWidth="1"/>
  </cols>
  <sheetData>
    <row r="1" spans="1:5" ht="18">
      <c r="A1" s="42" t="s">
        <v>17</v>
      </c>
      <c r="B1" s="42"/>
      <c r="C1" s="42"/>
      <c r="D1" s="42"/>
      <c r="E1" s="42"/>
    </row>
    <row r="2" spans="1:5" ht="30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4" t="s">
        <v>22</v>
      </c>
      <c r="D3" s="14" t="s">
        <v>23</v>
      </c>
      <c r="E3" s="14">
        <f>2831.16</f>
        <v>2831.16</v>
      </c>
    </row>
    <row r="4" spans="1:5" ht="42.75">
      <c r="A4" s="15">
        <v>2</v>
      </c>
      <c r="B4" s="13" t="s">
        <v>24</v>
      </c>
      <c r="C4" s="13" t="s">
        <v>22</v>
      </c>
      <c r="D4" s="13"/>
      <c r="E4" s="13">
        <f>5440.76</f>
        <v>5440.76</v>
      </c>
    </row>
    <row r="5" spans="1:5" ht="14.25">
      <c r="A5" s="16"/>
      <c r="B5" s="13"/>
      <c r="C5" s="13"/>
      <c r="D5" s="13"/>
      <c r="E5" s="13"/>
    </row>
    <row r="6" spans="1:5" ht="14.25">
      <c r="A6" s="8"/>
      <c r="B6" s="13"/>
      <c r="C6" s="13"/>
      <c r="D6" s="13"/>
      <c r="E6" s="13"/>
    </row>
    <row r="7" spans="1:5" ht="15">
      <c r="A7" s="17"/>
      <c r="B7" s="17" t="s">
        <v>25</v>
      </c>
      <c r="C7" s="17"/>
      <c r="D7" s="17"/>
      <c r="E7" s="17">
        <f>E3+E4+E5+E6</f>
        <v>8271.92</v>
      </c>
    </row>
    <row r="8" spans="1:5" ht="15">
      <c r="A8" s="18"/>
      <c r="B8" s="18"/>
      <c r="C8" s="18"/>
      <c r="D8" s="18"/>
      <c r="E8" s="18"/>
    </row>
    <row r="9" spans="1:5" ht="18">
      <c r="A9" s="44" t="s">
        <v>26</v>
      </c>
      <c r="B9" s="44"/>
      <c r="C9" s="44"/>
      <c r="D9" s="44"/>
      <c r="E9" s="44"/>
    </row>
    <row r="10" spans="1:5" ht="30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34.5" customHeight="1">
      <c r="A11" s="14">
        <v>1</v>
      </c>
      <c r="B11" s="13" t="s">
        <v>27</v>
      </c>
      <c r="C11" s="13" t="s">
        <v>22</v>
      </c>
      <c r="D11" s="13" t="s">
        <v>28</v>
      </c>
      <c r="E11" s="13">
        <f>1442.98</f>
        <v>1442.98</v>
      </c>
    </row>
    <row r="12" spans="1:5" ht="24.75" customHeight="1">
      <c r="A12" s="14">
        <v>2</v>
      </c>
      <c r="B12" s="19"/>
      <c r="C12" s="20"/>
      <c r="D12" s="20"/>
      <c r="E12" s="20"/>
    </row>
    <row r="13" spans="1:5" ht="17.25" customHeight="1">
      <c r="A13" s="20"/>
      <c r="B13" s="19"/>
      <c r="C13" s="20"/>
      <c r="D13" s="20"/>
      <c r="E13" s="20"/>
    </row>
    <row r="14" spans="1:5" ht="15">
      <c r="A14" s="17"/>
      <c r="B14" s="17" t="s">
        <v>25</v>
      </c>
      <c r="C14" s="17"/>
      <c r="D14" s="17"/>
      <c r="E14" s="17">
        <f>E12+E11+E13</f>
        <v>1442.98</v>
      </c>
    </row>
    <row r="15" spans="1:5" s="22" customFormat="1" ht="15">
      <c r="A15" s="21"/>
      <c r="B15" s="21"/>
      <c r="C15" s="21"/>
      <c r="D15" s="21"/>
      <c r="E15" s="21"/>
    </row>
    <row r="16" spans="1:5" ht="18">
      <c r="A16" s="42" t="s">
        <v>29</v>
      </c>
      <c r="B16" s="42"/>
      <c r="C16" s="42"/>
      <c r="D16" s="42"/>
      <c r="E16" s="42"/>
    </row>
    <row r="17" spans="1:5" ht="15">
      <c r="A17" s="17" t="s">
        <v>1</v>
      </c>
      <c r="B17" s="17" t="s">
        <v>18</v>
      </c>
      <c r="C17" s="17" t="s">
        <v>2</v>
      </c>
      <c r="D17" s="17" t="s">
        <v>19</v>
      </c>
      <c r="E17" s="17" t="s">
        <v>20</v>
      </c>
    </row>
    <row r="18" spans="1:5" s="22" customFormat="1" ht="15">
      <c r="A18" s="21"/>
      <c r="B18" s="21" t="s">
        <v>30</v>
      </c>
      <c r="C18" s="21" t="s">
        <v>22</v>
      </c>
      <c r="D18" s="21"/>
      <c r="E18" s="21">
        <f>2800.02</f>
        <v>2800.02</v>
      </c>
    </row>
    <row r="19" spans="1:5" s="22" customFormat="1" ht="15">
      <c r="A19" s="21"/>
      <c r="B19" s="21"/>
      <c r="C19" s="21"/>
      <c r="D19" s="21"/>
      <c r="E19" s="21"/>
    </row>
    <row r="20" spans="1:5" s="22" customFormat="1" ht="15">
      <c r="A20" s="17"/>
      <c r="B20" s="17" t="s">
        <v>31</v>
      </c>
      <c r="C20" s="17"/>
      <c r="D20" s="17"/>
      <c r="E20" s="17">
        <f>SUM(E18:E19)</f>
        <v>2800.02</v>
      </c>
    </row>
    <row r="21" spans="1:5" s="22" customFormat="1" ht="15">
      <c r="A21" s="18"/>
      <c r="B21" s="18"/>
      <c r="C21" s="18"/>
      <c r="D21" s="18"/>
      <c r="E21" s="18"/>
    </row>
    <row r="22" spans="1:5" s="22" customFormat="1" ht="18">
      <c r="A22" s="42" t="s">
        <v>32</v>
      </c>
      <c r="B22" s="42"/>
      <c r="C22" s="42"/>
      <c r="D22" s="42"/>
      <c r="E22" s="42"/>
    </row>
    <row r="23" spans="1:5" s="22" customFormat="1" ht="15">
      <c r="A23" s="17" t="s">
        <v>1</v>
      </c>
      <c r="B23" s="17" t="s">
        <v>18</v>
      </c>
      <c r="C23" s="17" t="s">
        <v>2</v>
      </c>
      <c r="D23" s="17" t="s">
        <v>19</v>
      </c>
      <c r="E23" s="17" t="s">
        <v>20</v>
      </c>
    </row>
    <row r="24" spans="1:5" s="22" customFormat="1" ht="42.75" customHeight="1">
      <c r="A24" s="21">
        <v>1</v>
      </c>
      <c r="B24" s="23" t="s">
        <v>33</v>
      </c>
      <c r="C24" s="21" t="s">
        <v>22</v>
      </c>
      <c r="D24" s="21" t="s">
        <v>34</v>
      </c>
      <c r="E24" s="21">
        <v>1030.17</v>
      </c>
    </row>
    <row r="25" spans="1:5" s="22" customFormat="1" ht="15">
      <c r="A25" s="21"/>
      <c r="B25" s="21"/>
      <c r="C25" s="21"/>
      <c r="D25" s="21"/>
      <c r="E25" s="21"/>
    </row>
    <row r="26" spans="1:5" s="22" customFormat="1" ht="15">
      <c r="A26" s="17"/>
      <c r="B26" s="17" t="s">
        <v>31</v>
      </c>
      <c r="C26" s="17"/>
      <c r="D26" s="17"/>
      <c r="E26" s="17">
        <f>SUM(E24:E25)</f>
        <v>1030.17</v>
      </c>
    </row>
    <row r="27" spans="1:5" s="22" customFormat="1" ht="15">
      <c r="A27" s="18"/>
      <c r="B27" s="18"/>
      <c r="C27" s="18"/>
      <c r="D27" s="18"/>
      <c r="E27" s="18"/>
    </row>
    <row r="28" spans="1:5" s="22" customFormat="1" ht="18">
      <c r="A28" s="42" t="s">
        <v>35</v>
      </c>
      <c r="B28" s="42"/>
      <c r="C28" s="42"/>
      <c r="D28" s="42"/>
      <c r="E28" s="42"/>
    </row>
    <row r="29" spans="1:5" s="22" customFormat="1" ht="15">
      <c r="A29" s="17" t="s">
        <v>1</v>
      </c>
      <c r="B29" s="17" t="s">
        <v>18</v>
      </c>
      <c r="C29" s="17" t="s">
        <v>2</v>
      </c>
      <c r="D29" s="17" t="s">
        <v>19</v>
      </c>
      <c r="E29" s="17" t="s">
        <v>20</v>
      </c>
    </row>
    <row r="30" spans="1:5" s="22" customFormat="1" ht="46.5" customHeight="1">
      <c r="A30" s="21">
        <v>1</v>
      </c>
      <c r="B30" s="23" t="s">
        <v>36</v>
      </c>
      <c r="C30" s="21" t="s">
        <v>22</v>
      </c>
      <c r="D30" s="21" t="s">
        <v>37</v>
      </c>
      <c r="E30" s="21">
        <v>967.2</v>
      </c>
    </row>
    <row r="31" spans="1:5" s="22" customFormat="1" ht="45">
      <c r="A31" s="21">
        <v>2</v>
      </c>
      <c r="B31" s="24" t="s">
        <v>38</v>
      </c>
      <c r="C31" s="21" t="s">
        <v>22</v>
      </c>
      <c r="D31" s="21" t="s">
        <v>39</v>
      </c>
      <c r="E31" s="21">
        <f>11248.3</f>
        <v>11248.3</v>
      </c>
    </row>
    <row r="32" spans="1:5" s="22" customFormat="1" ht="15">
      <c r="A32" s="17"/>
      <c r="B32" s="17" t="s">
        <v>31</v>
      </c>
      <c r="C32" s="17"/>
      <c r="D32" s="17"/>
      <c r="E32" s="17">
        <f>SUM(E30:E31)</f>
        <v>12215.5</v>
      </c>
    </row>
    <row r="33" spans="1:5" s="22" customFormat="1" ht="15">
      <c r="A33" s="18"/>
      <c r="B33" s="18"/>
      <c r="C33" s="18"/>
      <c r="D33" s="18"/>
      <c r="E33" s="18"/>
    </row>
    <row r="34" spans="1:5" s="22" customFormat="1" ht="18">
      <c r="A34" s="42" t="s">
        <v>40</v>
      </c>
      <c r="B34" s="42"/>
      <c r="C34" s="42"/>
      <c r="D34" s="42"/>
      <c r="E34" s="42"/>
    </row>
    <row r="35" spans="1:5" s="22" customFormat="1" ht="15">
      <c r="A35" s="17" t="s">
        <v>1</v>
      </c>
      <c r="B35" s="17" t="s">
        <v>18</v>
      </c>
      <c r="C35" s="17" t="s">
        <v>2</v>
      </c>
      <c r="D35" s="17" t="s">
        <v>19</v>
      </c>
      <c r="E35" s="17" t="s">
        <v>20</v>
      </c>
    </row>
    <row r="36" spans="1:5" s="22" customFormat="1" ht="32.25" customHeight="1">
      <c r="A36" s="21">
        <v>1</v>
      </c>
      <c r="B36" s="25" t="s">
        <v>41</v>
      </c>
      <c r="C36" s="21" t="s">
        <v>22</v>
      </c>
      <c r="D36" s="21" t="s">
        <v>42</v>
      </c>
      <c r="E36" s="21">
        <v>3452.8</v>
      </c>
    </row>
    <row r="37" spans="1:5" s="22" customFormat="1" ht="15">
      <c r="A37" s="21"/>
      <c r="B37" s="21"/>
      <c r="C37" s="21"/>
      <c r="D37" s="21"/>
      <c r="E37" s="21"/>
    </row>
    <row r="38" spans="1:5" s="22" customFormat="1" ht="15">
      <c r="A38" s="17"/>
      <c r="B38" s="17" t="s">
        <v>31</v>
      </c>
      <c r="C38" s="17"/>
      <c r="D38" s="17"/>
      <c r="E38" s="17">
        <f>SUM(E36:E37)</f>
        <v>3452.8</v>
      </c>
    </row>
    <row r="39" spans="1:5" s="22" customFormat="1" ht="15">
      <c r="A39" s="18"/>
      <c r="B39" s="18"/>
      <c r="C39" s="18"/>
      <c r="D39" s="18"/>
      <c r="E39" s="18"/>
    </row>
    <row r="40" spans="1:5" s="22" customFormat="1" ht="18">
      <c r="A40" s="42" t="s">
        <v>43</v>
      </c>
      <c r="B40" s="42"/>
      <c r="C40" s="42"/>
      <c r="D40" s="42"/>
      <c r="E40" s="42"/>
    </row>
    <row r="41" spans="1:5" s="22" customFormat="1" ht="15">
      <c r="A41" s="17" t="s">
        <v>1</v>
      </c>
      <c r="B41" s="17" t="s">
        <v>18</v>
      </c>
      <c r="C41" s="17" t="s">
        <v>2</v>
      </c>
      <c r="D41" s="17" t="s">
        <v>19</v>
      </c>
      <c r="E41" s="17" t="s">
        <v>20</v>
      </c>
    </row>
    <row r="42" spans="1:5" s="22" customFormat="1" ht="15">
      <c r="A42" s="21">
        <v>1</v>
      </c>
      <c r="B42" s="26" t="s">
        <v>44</v>
      </c>
      <c r="C42" s="21" t="s">
        <v>22</v>
      </c>
      <c r="D42" s="21"/>
      <c r="E42" s="21">
        <f>2250</f>
        <v>2250</v>
      </c>
    </row>
    <row r="43" spans="1:5" s="22" customFormat="1" ht="15">
      <c r="A43" s="21"/>
      <c r="B43" s="21"/>
      <c r="C43" s="21"/>
      <c r="D43" s="21"/>
      <c r="E43" s="21"/>
    </row>
    <row r="44" spans="1:5" s="22" customFormat="1" ht="15">
      <c r="A44" s="17"/>
      <c r="B44" s="17" t="s">
        <v>31</v>
      </c>
      <c r="C44" s="17"/>
      <c r="D44" s="17"/>
      <c r="E44" s="17">
        <f>SUM(E42:E43)</f>
        <v>2250</v>
      </c>
    </row>
    <row r="45" spans="1:5" s="22" customFormat="1" ht="15">
      <c r="A45" s="18"/>
      <c r="B45" s="18"/>
      <c r="C45" s="18"/>
      <c r="D45" s="18"/>
      <c r="E45" s="18"/>
    </row>
    <row r="46" spans="1:5" s="22" customFormat="1" ht="18">
      <c r="A46" s="42" t="s">
        <v>45</v>
      </c>
      <c r="B46" s="42"/>
      <c r="C46" s="42"/>
      <c r="D46" s="42"/>
      <c r="E46" s="42"/>
    </row>
    <row r="47" spans="1:5" s="22" customFormat="1" ht="15">
      <c r="A47" s="17" t="s">
        <v>1</v>
      </c>
      <c r="B47" s="17" t="s">
        <v>18</v>
      </c>
      <c r="C47" s="17" t="s">
        <v>2</v>
      </c>
      <c r="D47" s="17" t="s">
        <v>19</v>
      </c>
      <c r="E47" s="17" t="s">
        <v>20</v>
      </c>
    </row>
    <row r="48" spans="1:5" s="22" customFormat="1" ht="15">
      <c r="A48" s="21">
        <v>1</v>
      </c>
      <c r="B48" s="21" t="s">
        <v>46</v>
      </c>
      <c r="C48" s="21" t="s">
        <v>22</v>
      </c>
      <c r="D48" s="21" t="s">
        <v>47</v>
      </c>
      <c r="E48" s="21">
        <v>1255.84</v>
      </c>
    </row>
    <row r="49" spans="1:5" s="22" customFormat="1" ht="15">
      <c r="A49" s="21"/>
      <c r="B49" s="21"/>
      <c r="C49" s="21"/>
      <c r="D49" s="21"/>
      <c r="E49" s="21"/>
    </row>
    <row r="50" spans="1:5" s="22" customFormat="1" ht="15">
      <c r="A50" s="17"/>
      <c r="B50" s="17" t="s">
        <v>31</v>
      </c>
      <c r="C50" s="17"/>
      <c r="D50" s="17"/>
      <c r="E50" s="17">
        <f>SUM(E48:E49)</f>
        <v>1255.84</v>
      </c>
    </row>
    <row r="51" spans="1:5" s="22" customFormat="1" ht="15">
      <c r="A51" s="18"/>
      <c r="B51" s="18"/>
      <c r="C51" s="18"/>
      <c r="D51" s="18"/>
      <c r="E51" s="18"/>
    </row>
    <row r="52" spans="1:5" s="22" customFormat="1" ht="18">
      <c r="A52" s="42" t="s">
        <v>48</v>
      </c>
      <c r="B52" s="42"/>
      <c r="C52" s="42"/>
      <c r="D52" s="42"/>
      <c r="E52" s="42"/>
    </row>
    <row r="53" spans="1:5" s="22" customFormat="1" ht="15">
      <c r="A53" s="17" t="s">
        <v>1</v>
      </c>
      <c r="B53" s="17" t="s">
        <v>18</v>
      </c>
      <c r="C53" s="17" t="s">
        <v>2</v>
      </c>
      <c r="D53" s="17" t="s">
        <v>19</v>
      </c>
      <c r="E53" s="17" t="s">
        <v>20</v>
      </c>
    </row>
    <row r="54" spans="1:5" s="22" customFormat="1" ht="30">
      <c r="A54" s="21">
        <v>1</v>
      </c>
      <c r="B54" s="23" t="s">
        <v>41</v>
      </c>
      <c r="C54" s="21" t="s">
        <v>22</v>
      </c>
      <c r="D54" s="23" t="s">
        <v>49</v>
      </c>
      <c r="E54" s="21">
        <v>5200</v>
      </c>
    </row>
    <row r="55" spans="1:5" s="22" customFormat="1" ht="30">
      <c r="A55" s="21">
        <v>2</v>
      </c>
      <c r="B55" s="23" t="s">
        <v>50</v>
      </c>
      <c r="C55" s="21" t="s">
        <v>22</v>
      </c>
      <c r="D55" s="21" t="s">
        <v>51</v>
      </c>
      <c r="E55" s="21">
        <v>1893.84</v>
      </c>
    </row>
    <row r="56" spans="1:5" s="22" customFormat="1" ht="15">
      <c r="A56" s="17"/>
      <c r="B56" s="17" t="s">
        <v>31</v>
      </c>
      <c r="C56" s="17"/>
      <c r="D56" s="17"/>
      <c r="E56" s="17">
        <f>SUM(E54:E55)</f>
        <v>7093.84</v>
      </c>
    </row>
    <row r="57" spans="1:5" s="22" customFormat="1" ht="18">
      <c r="A57" s="43"/>
      <c r="B57" s="43"/>
      <c r="C57" s="43"/>
      <c r="D57" s="43"/>
      <c r="E57" s="43"/>
    </row>
    <row r="58" spans="1:5" s="22" customFormat="1" ht="18">
      <c r="A58" s="42" t="s">
        <v>52</v>
      </c>
      <c r="B58" s="42"/>
      <c r="C58" s="42"/>
      <c r="D58" s="42"/>
      <c r="E58" s="42"/>
    </row>
    <row r="59" spans="1:5" s="22" customFormat="1" ht="15">
      <c r="A59" s="17" t="s">
        <v>1</v>
      </c>
      <c r="B59" s="17" t="s">
        <v>18</v>
      </c>
      <c r="C59" s="17" t="s">
        <v>2</v>
      </c>
      <c r="D59" s="17" t="s">
        <v>19</v>
      </c>
      <c r="E59" s="17" t="s">
        <v>20</v>
      </c>
    </row>
    <row r="60" spans="1:5" s="22" customFormat="1" ht="15">
      <c r="A60" s="21">
        <v>1</v>
      </c>
      <c r="B60" s="23"/>
      <c r="C60" s="21" t="s">
        <v>22</v>
      </c>
      <c r="D60" s="21"/>
      <c r="E60" s="21"/>
    </row>
    <row r="61" spans="1:5" s="22" customFormat="1" ht="15">
      <c r="A61" s="21"/>
      <c r="B61" s="21"/>
      <c r="C61" s="21"/>
      <c r="D61" s="21"/>
      <c r="E61" s="21"/>
    </row>
    <row r="62" spans="1:5" s="22" customFormat="1" ht="15">
      <c r="A62" s="17"/>
      <c r="B62" s="17" t="s">
        <v>31</v>
      </c>
      <c r="C62" s="17"/>
      <c r="D62" s="17"/>
      <c r="E62" s="17">
        <f>SUM(E60:E61)</f>
        <v>0</v>
      </c>
    </row>
    <row r="63" spans="1:5" s="22" customFormat="1" ht="18">
      <c r="A63" s="43"/>
      <c r="B63" s="43"/>
      <c r="C63" s="43"/>
      <c r="D63" s="43"/>
      <c r="E63" s="43"/>
    </row>
    <row r="64" spans="1:5" s="22" customFormat="1" ht="18">
      <c r="A64" s="41" t="s">
        <v>53</v>
      </c>
      <c r="B64" s="41"/>
      <c r="C64" s="41"/>
      <c r="D64" s="41"/>
      <c r="E64" s="41"/>
    </row>
    <row r="65" spans="1:5" s="22" customFormat="1" ht="15">
      <c r="A65" s="17" t="s">
        <v>1</v>
      </c>
      <c r="B65" s="17" t="s">
        <v>18</v>
      </c>
      <c r="C65" s="17" t="s">
        <v>2</v>
      </c>
      <c r="D65" s="17" t="s">
        <v>19</v>
      </c>
      <c r="E65" s="17" t="s">
        <v>20</v>
      </c>
    </row>
    <row r="66" spans="1:5" s="22" customFormat="1" ht="45">
      <c r="A66" s="21">
        <v>1</v>
      </c>
      <c r="B66" s="24" t="s">
        <v>54</v>
      </c>
      <c r="C66" s="21" t="s">
        <v>22</v>
      </c>
      <c r="D66" s="21"/>
      <c r="E66" s="21">
        <f>5440.32</f>
        <v>5440.32</v>
      </c>
    </row>
    <row r="67" spans="1:5" s="22" customFormat="1" ht="15">
      <c r="A67" s="21"/>
      <c r="B67" s="21"/>
      <c r="C67" s="21"/>
      <c r="D67" s="21"/>
      <c r="E67" s="21"/>
    </row>
    <row r="68" spans="1:5" s="22" customFormat="1" ht="15">
      <c r="A68" s="17"/>
      <c r="B68" s="17" t="s">
        <v>31</v>
      </c>
      <c r="C68" s="17"/>
      <c r="D68" s="17"/>
      <c r="E68" s="17">
        <f>SUM(E66:E67)</f>
        <v>5440.32</v>
      </c>
    </row>
    <row r="69" spans="1:5" s="22" customFormat="1" ht="15">
      <c r="A69" s="18"/>
      <c r="B69" s="18"/>
      <c r="C69" s="18"/>
      <c r="D69" s="18"/>
      <c r="E69" s="18"/>
    </row>
    <row r="70" spans="1:5" s="22" customFormat="1" ht="18">
      <c r="A70" s="41" t="s">
        <v>55</v>
      </c>
      <c r="B70" s="41"/>
      <c r="C70" s="41"/>
      <c r="D70" s="41"/>
      <c r="E70" s="41"/>
    </row>
    <row r="71" spans="1:5" s="22" customFormat="1" ht="15">
      <c r="A71" s="17" t="s">
        <v>1</v>
      </c>
      <c r="B71" s="17" t="s">
        <v>18</v>
      </c>
      <c r="C71" s="17" t="s">
        <v>2</v>
      </c>
      <c r="D71" s="17" t="s">
        <v>19</v>
      </c>
      <c r="E71" s="17" t="s">
        <v>20</v>
      </c>
    </row>
    <row r="72" spans="1:5" s="22" customFormat="1" ht="15">
      <c r="A72" s="21">
        <v>1</v>
      </c>
      <c r="B72" s="21" t="s">
        <v>56</v>
      </c>
      <c r="C72" s="21" t="s">
        <v>22</v>
      </c>
      <c r="D72" s="21" t="s">
        <v>57</v>
      </c>
      <c r="E72" s="21">
        <v>1444.2</v>
      </c>
    </row>
    <row r="73" spans="1:5" s="22" customFormat="1" ht="15">
      <c r="A73" s="21"/>
      <c r="B73" s="21"/>
      <c r="C73" s="21"/>
      <c r="D73" s="21"/>
      <c r="E73" s="21"/>
    </row>
    <row r="74" spans="1:5" s="22" customFormat="1" ht="15">
      <c r="A74" s="17"/>
      <c r="B74" s="17" t="s">
        <v>31</v>
      </c>
      <c r="C74" s="17"/>
      <c r="D74" s="17"/>
      <c r="E74" s="17">
        <f>SUM(E72:E73)</f>
        <v>1444.2</v>
      </c>
    </row>
    <row r="75" spans="1:5" s="22" customFormat="1" ht="15">
      <c r="A75" s="18"/>
      <c r="B75" s="18"/>
      <c r="C75" s="18"/>
      <c r="D75" s="18"/>
      <c r="E75" s="18"/>
    </row>
    <row r="76" spans="1:5" ht="15">
      <c r="A76" s="17"/>
      <c r="B76" s="17" t="s">
        <v>58</v>
      </c>
      <c r="C76" s="17"/>
      <c r="D76" s="17"/>
      <c r="E76" s="17">
        <f>E7+E14+E20+E26+E32+E38+E44+E50+E56+E62+E68+E74</f>
        <v>46697.59</v>
      </c>
    </row>
  </sheetData>
  <sheetProtection selectLockedCells="1" selectUnlockedCells="1"/>
  <mergeCells count="14">
    <mergeCell ref="A1:E1"/>
    <mergeCell ref="A9:E9"/>
    <mergeCell ref="A16:E16"/>
    <mergeCell ref="A22:E22"/>
    <mergeCell ref="A28:E28"/>
    <mergeCell ref="A34:E34"/>
    <mergeCell ref="A64:E64"/>
    <mergeCell ref="A70:E70"/>
    <mergeCell ref="A40:E40"/>
    <mergeCell ref="A46:E46"/>
    <mergeCell ref="A52:E52"/>
    <mergeCell ref="A57:E57"/>
    <mergeCell ref="A58:E58"/>
    <mergeCell ref="A63:E63"/>
  </mergeCells>
  <printOptions/>
  <pageMargins left="0.19652777777777777" right="0.19652777777777777" top="0.6194444444444445" bottom="0.6590277777777778" header="0.3541666666666667" footer="0.393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61">
      <selection activeCell="E82" sqref="E82"/>
    </sheetView>
  </sheetViews>
  <sheetFormatPr defaultColWidth="11.57421875" defaultRowHeight="12.75"/>
  <cols>
    <col min="1" max="1" width="7.8515625" style="0" customWidth="1"/>
    <col min="2" max="2" width="36.28125" style="27" customWidth="1"/>
    <col min="3" max="3" width="29.00390625" style="0" customWidth="1"/>
    <col min="4" max="4" width="34.7109375" style="0" customWidth="1"/>
    <col min="5" max="5" width="20.00390625" style="0" customWidth="1"/>
  </cols>
  <sheetData>
    <row r="1" spans="1:5" ht="18">
      <c r="A1" s="44" t="s">
        <v>17</v>
      </c>
      <c r="B1" s="44"/>
      <c r="C1" s="44"/>
      <c r="D1" s="44"/>
      <c r="E1" s="44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35.25" customHeight="1">
      <c r="A3" s="14">
        <v>1</v>
      </c>
      <c r="B3" s="13" t="s">
        <v>59</v>
      </c>
      <c r="C3" s="14" t="s">
        <v>60</v>
      </c>
      <c r="D3" s="14"/>
      <c r="E3" s="14">
        <v>166.855</v>
      </c>
    </row>
    <row r="4" spans="1:5" ht="14.25">
      <c r="A4" s="14">
        <v>2</v>
      </c>
      <c r="B4" s="13"/>
      <c r="C4" s="13"/>
      <c r="D4" s="13"/>
      <c r="E4" s="13"/>
    </row>
    <row r="5" spans="1:5" ht="14.25">
      <c r="A5" s="14">
        <v>3</v>
      </c>
      <c r="B5" s="14"/>
      <c r="C5" s="14"/>
      <c r="D5" s="14"/>
      <c r="E5" s="14"/>
    </row>
    <row r="6" spans="1:5" ht="15">
      <c r="A6" s="17"/>
      <c r="B6" s="17" t="s">
        <v>25</v>
      </c>
      <c r="C6" s="17"/>
      <c r="D6" s="17"/>
      <c r="E6" s="17">
        <f>E4+E3+E5</f>
        <v>166.855</v>
      </c>
    </row>
    <row r="7" spans="1:5" ht="18">
      <c r="A7" s="45"/>
      <c r="B7" s="45"/>
      <c r="C7" s="45"/>
      <c r="D7" s="45"/>
      <c r="E7" s="45"/>
    </row>
    <row r="8" spans="1:5" ht="18">
      <c r="A8" s="44" t="s">
        <v>61</v>
      </c>
      <c r="B8" s="44"/>
      <c r="C8" s="44"/>
      <c r="D8" s="44"/>
      <c r="E8" s="44"/>
    </row>
    <row r="9" spans="1:5" ht="15.75">
      <c r="A9" s="10" t="s">
        <v>1</v>
      </c>
      <c r="B9" s="11" t="s">
        <v>18</v>
      </c>
      <c r="C9" s="11" t="s">
        <v>2</v>
      </c>
      <c r="D9" s="11" t="s">
        <v>19</v>
      </c>
      <c r="E9" s="11" t="s">
        <v>20</v>
      </c>
    </row>
    <row r="10" spans="1:5" ht="27.75" customHeight="1">
      <c r="A10" s="14">
        <v>1</v>
      </c>
      <c r="B10" s="13" t="s">
        <v>59</v>
      </c>
      <c r="C10" s="14" t="s">
        <v>60</v>
      </c>
      <c r="D10" s="14"/>
      <c r="E10" s="14">
        <v>166.855</v>
      </c>
    </row>
    <row r="11" spans="1:5" ht="56.25" customHeight="1">
      <c r="A11" s="14">
        <v>2</v>
      </c>
      <c r="B11" s="13" t="s">
        <v>62</v>
      </c>
      <c r="C11" s="13" t="s">
        <v>60</v>
      </c>
      <c r="D11" s="13" t="s">
        <v>63</v>
      </c>
      <c r="E11" s="13">
        <f>1054.29</f>
        <v>1054.29</v>
      </c>
    </row>
    <row r="12" spans="1:5" ht="30.75" customHeight="1">
      <c r="A12" s="14">
        <v>3</v>
      </c>
      <c r="B12" s="28" t="s">
        <v>27</v>
      </c>
      <c r="C12" s="14" t="s">
        <v>60</v>
      </c>
      <c r="D12" s="14" t="s">
        <v>64</v>
      </c>
      <c r="E12" s="14">
        <f>829.27</f>
        <v>829.27</v>
      </c>
    </row>
    <row r="13" spans="1:5" ht="34.5" customHeight="1">
      <c r="A13" s="14">
        <v>4</v>
      </c>
      <c r="B13" s="28" t="s">
        <v>65</v>
      </c>
      <c r="C13" s="14" t="s">
        <v>60</v>
      </c>
      <c r="D13" s="14" t="s">
        <v>66</v>
      </c>
      <c r="E13" s="14">
        <f>5159.79</f>
        <v>5159.79</v>
      </c>
    </row>
    <row r="14" spans="1:5" ht="15">
      <c r="A14" s="17"/>
      <c r="B14" s="17" t="s">
        <v>25</v>
      </c>
      <c r="C14" s="17"/>
      <c r="D14" s="17"/>
      <c r="E14" s="17">
        <f>E11+E10+E12+E13</f>
        <v>7210.205</v>
      </c>
    </row>
    <row r="15" spans="1:5" ht="18">
      <c r="A15" s="44"/>
      <c r="B15" s="44"/>
      <c r="C15" s="44"/>
      <c r="D15" s="44"/>
      <c r="E15" s="44"/>
    </row>
    <row r="16" spans="1:5" ht="18">
      <c r="A16" s="29"/>
      <c r="B16" s="29"/>
      <c r="C16" s="29"/>
      <c r="D16" s="29"/>
      <c r="E16" s="29"/>
    </row>
    <row r="17" spans="1:5" ht="18">
      <c r="A17" s="44" t="s">
        <v>67</v>
      </c>
      <c r="B17" s="44"/>
      <c r="C17" s="44"/>
      <c r="D17" s="44"/>
      <c r="E17" s="44"/>
    </row>
    <row r="18" spans="1:5" ht="15.75">
      <c r="A18" s="10" t="s">
        <v>1</v>
      </c>
      <c r="B18" s="11" t="s">
        <v>18</v>
      </c>
      <c r="C18" s="11" t="s">
        <v>2</v>
      </c>
      <c r="D18" s="11" t="s">
        <v>19</v>
      </c>
      <c r="E18" s="11" t="s">
        <v>20</v>
      </c>
    </row>
    <row r="19" spans="1:5" ht="42.75">
      <c r="A19" s="14">
        <v>1</v>
      </c>
      <c r="B19" s="13" t="s">
        <v>68</v>
      </c>
      <c r="C19" s="14" t="s">
        <v>60</v>
      </c>
      <c r="D19" s="14"/>
      <c r="E19" s="14">
        <f>802.14</f>
        <v>802.14</v>
      </c>
    </row>
    <row r="20" spans="1:5" ht="28.5">
      <c r="A20" s="14">
        <v>2</v>
      </c>
      <c r="B20" s="13" t="s">
        <v>65</v>
      </c>
      <c r="C20" s="13" t="s">
        <v>60</v>
      </c>
      <c r="D20" s="13" t="s">
        <v>69</v>
      </c>
      <c r="E20" s="13">
        <f>4654.9</f>
        <v>4654.9</v>
      </c>
    </row>
    <row r="21" spans="1:5" ht="28.5">
      <c r="A21" s="14">
        <v>3</v>
      </c>
      <c r="B21" s="13" t="s">
        <v>59</v>
      </c>
      <c r="C21" s="13" t="s">
        <v>60</v>
      </c>
      <c r="D21" s="14"/>
      <c r="E21" s="14">
        <v>166.855</v>
      </c>
    </row>
    <row r="22" spans="1:5" ht="15">
      <c r="A22" s="17"/>
      <c r="B22" s="17" t="s">
        <v>25</v>
      </c>
      <c r="C22" s="17"/>
      <c r="D22" s="17"/>
      <c r="E22" s="17">
        <f>E20+E19+E21</f>
        <v>5623.8949999999995</v>
      </c>
    </row>
    <row r="23" spans="1:5" ht="18">
      <c r="A23" s="44"/>
      <c r="B23" s="44"/>
      <c r="C23" s="44"/>
      <c r="D23" s="44"/>
      <c r="E23" s="44"/>
    </row>
    <row r="24" spans="1:5" ht="18">
      <c r="A24" s="29"/>
      <c r="B24" s="29"/>
      <c r="C24" s="29"/>
      <c r="D24" s="29"/>
      <c r="E24" s="29"/>
    </row>
    <row r="25" spans="1:5" ht="18">
      <c r="A25" s="42" t="s">
        <v>70</v>
      </c>
      <c r="B25" s="42"/>
      <c r="C25" s="42"/>
      <c r="D25" s="42"/>
      <c r="E25" s="42"/>
    </row>
    <row r="26" spans="1:5" ht="15.75">
      <c r="A26" s="10" t="s">
        <v>1</v>
      </c>
      <c r="B26" s="30" t="s">
        <v>18</v>
      </c>
      <c r="C26" s="11" t="s">
        <v>2</v>
      </c>
      <c r="D26" s="11" t="s">
        <v>19</v>
      </c>
      <c r="E26" s="11" t="s">
        <v>20</v>
      </c>
    </row>
    <row r="27" spans="1:5" ht="28.5">
      <c r="A27" s="14">
        <v>1</v>
      </c>
      <c r="B27" s="13" t="s">
        <v>59</v>
      </c>
      <c r="C27" s="14" t="s">
        <v>60</v>
      </c>
      <c r="D27" s="14"/>
      <c r="E27" s="14">
        <v>166.86</v>
      </c>
    </row>
    <row r="28" spans="1:5" ht="14.25">
      <c r="A28" s="14">
        <v>2</v>
      </c>
      <c r="B28" s="13"/>
      <c r="C28" s="13"/>
      <c r="D28" s="15"/>
      <c r="E28" s="15"/>
    </row>
    <row r="29" spans="1:5" ht="14.25">
      <c r="A29" s="14">
        <v>3</v>
      </c>
      <c r="B29" s="13"/>
      <c r="C29" s="15"/>
      <c r="D29" s="15"/>
      <c r="E29" s="15"/>
    </row>
    <row r="30" spans="1:5" ht="15">
      <c r="A30" s="17"/>
      <c r="B30" s="31" t="s">
        <v>25</v>
      </c>
      <c r="C30" s="17"/>
      <c r="D30" s="17"/>
      <c r="E30" s="17">
        <f>E28+E27+E29</f>
        <v>166.86</v>
      </c>
    </row>
    <row r="31" spans="1:5" ht="12.75">
      <c r="A31" s="8"/>
      <c r="B31" s="32"/>
      <c r="C31" s="8"/>
      <c r="D31" s="8"/>
      <c r="E31" s="8"/>
    </row>
    <row r="32" spans="1:5" ht="18">
      <c r="A32" s="42" t="s">
        <v>71</v>
      </c>
      <c r="B32" s="42"/>
      <c r="C32" s="42"/>
      <c r="D32" s="42"/>
      <c r="E32" s="42"/>
    </row>
    <row r="33" spans="1:5" ht="15.75">
      <c r="A33" s="10"/>
      <c r="B33" s="30"/>
      <c r="C33" s="11"/>
      <c r="D33" s="11"/>
      <c r="E33" s="11"/>
    </row>
    <row r="34" spans="1:5" ht="28.5">
      <c r="A34" s="14">
        <v>1</v>
      </c>
      <c r="B34" s="13" t="s">
        <v>59</v>
      </c>
      <c r="C34" s="14" t="s">
        <v>60</v>
      </c>
      <c r="D34" s="14"/>
      <c r="E34" s="14">
        <v>166.86</v>
      </c>
    </row>
    <row r="35" spans="1:5" ht="14.25">
      <c r="A35" s="14">
        <v>2</v>
      </c>
      <c r="B35" s="13" t="s">
        <v>72</v>
      </c>
      <c r="C35" s="13" t="s">
        <v>60</v>
      </c>
      <c r="D35" s="15"/>
      <c r="E35" s="15">
        <v>1585.7</v>
      </c>
    </row>
    <row r="36" spans="1:5" ht="42.75">
      <c r="A36" s="14">
        <v>3</v>
      </c>
      <c r="B36" s="13" t="s">
        <v>73</v>
      </c>
      <c r="C36" s="15" t="s">
        <v>60</v>
      </c>
      <c r="D36" s="15" t="s">
        <v>74</v>
      </c>
      <c r="E36" s="15">
        <v>469.38</v>
      </c>
    </row>
    <row r="37" spans="1:5" ht="15">
      <c r="A37" s="17"/>
      <c r="B37" s="31" t="s">
        <v>25</v>
      </c>
      <c r="C37" s="17"/>
      <c r="D37" s="17"/>
      <c r="E37" s="17">
        <f>E35+E34+E36</f>
        <v>2221.94</v>
      </c>
    </row>
    <row r="38" spans="1:5" ht="18">
      <c r="A38" s="42" t="s">
        <v>75</v>
      </c>
      <c r="B38" s="42"/>
      <c r="C38" s="42"/>
      <c r="D38" s="42"/>
      <c r="E38" s="42"/>
    </row>
    <row r="39" spans="1:5" ht="15.75">
      <c r="A39" s="10" t="s">
        <v>1</v>
      </c>
      <c r="B39" s="30" t="s">
        <v>18</v>
      </c>
      <c r="C39" s="11" t="s">
        <v>2</v>
      </c>
      <c r="D39" s="11" t="s">
        <v>19</v>
      </c>
      <c r="E39" s="11" t="s">
        <v>20</v>
      </c>
    </row>
    <row r="40" spans="1:5" ht="28.5">
      <c r="A40" s="14">
        <v>1</v>
      </c>
      <c r="B40" s="13" t="s">
        <v>59</v>
      </c>
      <c r="C40" s="14" t="s">
        <v>60</v>
      </c>
      <c r="D40" s="14"/>
      <c r="E40" s="14">
        <v>166.86</v>
      </c>
    </row>
    <row r="41" spans="1:5" ht="42.75">
      <c r="A41" s="14"/>
      <c r="B41" s="13" t="s">
        <v>76</v>
      </c>
      <c r="C41" s="14" t="s">
        <v>60</v>
      </c>
      <c r="D41" s="14"/>
      <c r="E41" s="14">
        <f>910.32</f>
        <v>910.32</v>
      </c>
    </row>
    <row r="42" spans="1:5" ht="15">
      <c r="A42" s="17"/>
      <c r="B42" s="31" t="s">
        <v>25</v>
      </c>
      <c r="C42" s="17"/>
      <c r="D42" s="17"/>
      <c r="E42" s="17">
        <f>E40+E41</f>
        <v>1077.18</v>
      </c>
    </row>
    <row r="44" spans="1:5" ht="18">
      <c r="A44" s="42" t="s">
        <v>77</v>
      </c>
      <c r="B44" s="42"/>
      <c r="C44" s="42"/>
      <c r="D44" s="42"/>
      <c r="E44" s="42"/>
    </row>
    <row r="45" spans="1:5" ht="15.75">
      <c r="A45" s="10"/>
      <c r="B45" s="30" t="s">
        <v>18</v>
      </c>
      <c r="C45" s="11" t="s">
        <v>2</v>
      </c>
      <c r="D45" s="11" t="s">
        <v>19</v>
      </c>
      <c r="E45" s="11" t="s">
        <v>20</v>
      </c>
    </row>
    <row r="46" spans="1:5" ht="43.5" customHeight="1">
      <c r="A46" s="14">
        <v>1</v>
      </c>
      <c r="B46" s="13" t="s">
        <v>78</v>
      </c>
      <c r="C46" s="14" t="s">
        <v>60</v>
      </c>
      <c r="D46" s="14"/>
      <c r="E46" s="14">
        <f>5935.38</f>
        <v>5935.38</v>
      </c>
    </row>
    <row r="47" spans="1:5" ht="32.25" customHeight="1">
      <c r="A47" s="14">
        <v>2</v>
      </c>
      <c r="B47" s="13" t="s">
        <v>79</v>
      </c>
      <c r="C47" s="13" t="s">
        <v>60</v>
      </c>
      <c r="D47" s="15" t="s">
        <v>47</v>
      </c>
      <c r="E47" s="15">
        <f>2111.65</f>
        <v>2111.65</v>
      </c>
    </row>
    <row r="48" spans="1:5" ht="28.5">
      <c r="A48" s="14">
        <v>3</v>
      </c>
      <c r="B48" s="13" t="s">
        <v>59</v>
      </c>
      <c r="C48" s="14" t="s">
        <v>60</v>
      </c>
      <c r="D48" s="14"/>
      <c r="E48" s="14">
        <v>166.86</v>
      </c>
    </row>
    <row r="49" spans="1:5" ht="42.75">
      <c r="A49" s="14">
        <v>4</v>
      </c>
      <c r="B49" s="13" t="s">
        <v>68</v>
      </c>
      <c r="C49" s="14" t="s">
        <v>60</v>
      </c>
      <c r="D49" s="14" t="s">
        <v>51</v>
      </c>
      <c r="E49" s="14">
        <v>407.77</v>
      </c>
    </row>
    <row r="50" spans="1:5" ht="15">
      <c r="A50" s="17"/>
      <c r="B50" s="31" t="s">
        <v>25</v>
      </c>
      <c r="C50" s="17"/>
      <c r="D50" s="17"/>
      <c r="E50" s="17">
        <f>SUM(E46:E49)</f>
        <v>8621.660000000002</v>
      </c>
    </row>
    <row r="52" spans="1:5" ht="18">
      <c r="A52" s="42" t="s">
        <v>80</v>
      </c>
      <c r="B52" s="42"/>
      <c r="C52" s="42"/>
      <c r="D52" s="42"/>
      <c r="E52" s="42"/>
    </row>
    <row r="53" spans="1:5" ht="15.75">
      <c r="A53" s="10"/>
      <c r="B53" s="30" t="s">
        <v>18</v>
      </c>
      <c r="C53" s="11" t="s">
        <v>2</v>
      </c>
      <c r="D53" s="11" t="s">
        <v>19</v>
      </c>
      <c r="E53" s="11" t="s">
        <v>20</v>
      </c>
    </row>
    <row r="54" spans="1:5" ht="28.5">
      <c r="A54" s="14">
        <v>1</v>
      </c>
      <c r="B54" s="13" t="s">
        <v>81</v>
      </c>
      <c r="C54" s="14" t="s">
        <v>60</v>
      </c>
      <c r="D54" s="14" t="s">
        <v>82</v>
      </c>
      <c r="E54" s="14">
        <v>1940.04</v>
      </c>
    </row>
    <row r="55" spans="1:5" ht="42.75">
      <c r="A55" s="14">
        <v>2</v>
      </c>
      <c r="B55" s="13" t="s">
        <v>83</v>
      </c>
      <c r="C55" s="14" t="s">
        <v>60</v>
      </c>
      <c r="D55" s="14" t="s">
        <v>84</v>
      </c>
      <c r="E55" s="14">
        <v>744.54</v>
      </c>
    </row>
    <row r="56" spans="1:5" ht="28.5">
      <c r="A56" s="14">
        <v>3</v>
      </c>
      <c r="B56" s="13" t="s">
        <v>59</v>
      </c>
      <c r="C56" s="14" t="s">
        <v>60</v>
      </c>
      <c r="D56" s="14"/>
      <c r="E56" s="14">
        <v>166.86</v>
      </c>
    </row>
    <row r="57" spans="1:5" ht="15">
      <c r="A57" s="17"/>
      <c r="B57" s="31" t="s">
        <v>25</v>
      </c>
      <c r="C57" s="17"/>
      <c r="D57" s="17"/>
      <c r="E57" s="17">
        <f>SUM(E54:E56)</f>
        <v>2851.44</v>
      </c>
    </row>
    <row r="59" spans="1:5" ht="18">
      <c r="A59" s="42" t="s">
        <v>85</v>
      </c>
      <c r="B59" s="42"/>
      <c r="C59" s="42"/>
      <c r="D59" s="42"/>
      <c r="E59" s="42"/>
    </row>
    <row r="60" spans="1:5" ht="15.75">
      <c r="A60" s="10" t="s">
        <v>1</v>
      </c>
      <c r="B60" s="30" t="s">
        <v>18</v>
      </c>
      <c r="C60" s="11" t="s">
        <v>2</v>
      </c>
      <c r="D60" s="11" t="s">
        <v>19</v>
      </c>
      <c r="E60" s="11" t="s">
        <v>20</v>
      </c>
    </row>
    <row r="61" spans="1:5" ht="28.5">
      <c r="A61" s="14">
        <v>1</v>
      </c>
      <c r="B61" s="13" t="s">
        <v>59</v>
      </c>
      <c r="C61" s="13" t="s">
        <v>60</v>
      </c>
      <c r="D61" s="28"/>
      <c r="E61" s="14">
        <v>166.86</v>
      </c>
    </row>
    <row r="62" spans="1:5" ht="14.25">
      <c r="A62" s="14">
        <v>2</v>
      </c>
      <c r="B62" s="13"/>
      <c r="C62" s="14"/>
      <c r="D62" s="14"/>
      <c r="E62" s="14"/>
    </row>
    <row r="63" spans="1:5" ht="14.25">
      <c r="A63" s="14">
        <v>3</v>
      </c>
      <c r="B63" s="13"/>
      <c r="C63" s="15"/>
      <c r="D63" s="15"/>
      <c r="E63" s="15"/>
    </row>
    <row r="64" spans="1:5" ht="15">
      <c r="A64" s="17"/>
      <c r="B64" s="31" t="s">
        <v>25</v>
      </c>
      <c r="C64" s="17"/>
      <c r="D64" s="17"/>
      <c r="E64" s="17">
        <f>E62+E61+E63</f>
        <v>166.86</v>
      </c>
    </row>
    <row r="66" spans="1:5" ht="18">
      <c r="A66" s="44" t="s">
        <v>86</v>
      </c>
      <c r="B66" s="44"/>
      <c r="C66" s="44"/>
      <c r="D66" s="44"/>
      <c r="E66" s="44"/>
    </row>
    <row r="67" spans="1:5" ht="15.75">
      <c r="A67" s="10" t="s">
        <v>1</v>
      </c>
      <c r="B67" s="30" t="s">
        <v>18</v>
      </c>
      <c r="C67" s="11" t="s">
        <v>2</v>
      </c>
      <c r="D67" s="11" t="s">
        <v>19</v>
      </c>
      <c r="E67" s="11" t="s">
        <v>20</v>
      </c>
    </row>
    <row r="68" spans="1:5" ht="28.5">
      <c r="A68" s="14">
        <v>1</v>
      </c>
      <c r="B68" s="13" t="s">
        <v>59</v>
      </c>
      <c r="C68" s="14" t="s">
        <v>60</v>
      </c>
      <c r="D68" s="14"/>
      <c r="E68" s="14">
        <v>166.86</v>
      </c>
    </row>
    <row r="69" spans="1:5" ht="14.25">
      <c r="A69" s="14">
        <v>2</v>
      </c>
      <c r="B69" s="13" t="s">
        <v>87</v>
      </c>
      <c r="C69" s="13" t="s">
        <v>60</v>
      </c>
      <c r="D69" s="15"/>
      <c r="E69" s="15">
        <v>699.5</v>
      </c>
    </row>
    <row r="70" spans="1:5" ht="14.25">
      <c r="A70" s="14">
        <v>3</v>
      </c>
      <c r="B70" s="13"/>
      <c r="C70" s="15"/>
      <c r="D70" s="15"/>
      <c r="E70" s="15"/>
    </row>
    <row r="71" spans="1:5" ht="15">
      <c r="A71" s="17"/>
      <c r="B71" s="31" t="s">
        <v>25</v>
      </c>
      <c r="C71" s="17"/>
      <c r="D71" s="17"/>
      <c r="E71" s="17">
        <f>E69+E68+E70</f>
        <v>866.36</v>
      </c>
    </row>
    <row r="73" spans="1:5" ht="18">
      <c r="A73" s="44" t="s">
        <v>88</v>
      </c>
      <c r="B73" s="44"/>
      <c r="C73" s="44"/>
      <c r="D73" s="44"/>
      <c r="E73" s="44"/>
    </row>
    <row r="74" spans="1:5" ht="15.75">
      <c r="A74" s="10" t="s">
        <v>1</v>
      </c>
      <c r="B74" s="30" t="s">
        <v>18</v>
      </c>
      <c r="C74" s="11" t="s">
        <v>2</v>
      </c>
      <c r="D74" s="11" t="s">
        <v>19</v>
      </c>
      <c r="E74" s="11" t="s">
        <v>20</v>
      </c>
    </row>
    <row r="75" spans="1:5" ht="28.5">
      <c r="A75" s="14">
        <v>1</v>
      </c>
      <c r="B75" s="13" t="s">
        <v>59</v>
      </c>
      <c r="C75" s="14" t="s">
        <v>60</v>
      </c>
      <c r="D75" s="14"/>
      <c r="E75" s="14">
        <v>166.86</v>
      </c>
    </row>
    <row r="76" spans="1:5" ht="14.25">
      <c r="A76" s="14">
        <v>2</v>
      </c>
      <c r="B76" s="13"/>
      <c r="C76" s="14"/>
      <c r="D76" s="15"/>
      <c r="E76" s="15"/>
    </row>
    <row r="77" spans="1:5" ht="14.25">
      <c r="A77" s="14">
        <v>3</v>
      </c>
      <c r="B77" s="13"/>
      <c r="C77" s="15"/>
      <c r="D77" s="15"/>
      <c r="E77" s="15"/>
    </row>
    <row r="78" spans="1:5" ht="15">
      <c r="A78" s="17"/>
      <c r="B78" s="31" t="s">
        <v>25</v>
      </c>
      <c r="C78" s="17"/>
      <c r="D78" s="17"/>
      <c r="E78" s="17">
        <f>E76+E75+E77</f>
        <v>166.86</v>
      </c>
    </row>
    <row r="80" spans="1:5" ht="18">
      <c r="A80" s="44" t="s">
        <v>89</v>
      </c>
      <c r="B80" s="44"/>
      <c r="C80" s="44"/>
      <c r="D80" s="44"/>
      <c r="E80" s="44"/>
    </row>
    <row r="81" spans="1:5" ht="15.75">
      <c r="A81" s="10" t="s">
        <v>1</v>
      </c>
      <c r="B81" s="30" t="s">
        <v>18</v>
      </c>
      <c r="C81" s="11" t="s">
        <v>2</v>
      </c>
      <c r="D81" s="11" t="s">
        <v>19</v>
      </c>
      <c r="E81" s="11" t="s">
        <v>20</v>
      </c>
    </row>
    <row r="82" spans="1:5" ht="28.5">
      <c r="A82" s="14">
        <v>1</v>
      </c>
      <c r="B82" s="13" t="s">
        <v>59</v>
      </c>
      <c r="C82" s="14" t="s">
        <v>60</v>
      </c>
      <c r="D82" s="14"/>
      <c r="E82" s="14">
        <v>166.86</v>
      </c>
    </row>
    <row r="83" spans="1:5" ht="14.25">
      <c r="A83" s="14">
        <v>2</v>
      </c>
      <c r="B83" s="13"/>
      <c r="C83" s="14" t="s">
        <v>60</v>
      </c>
      <c r="D83" s="14"/>
      <c r="E83" s="14"/>
    </row>
    <row r="84" spans="1:5" ht="14.25">
      <c r="A84" s="14">
        <v>3</v>
      </c>
      <c r="B84" s="13"/>
      <c r="C84" s="14"/>
      <c r="D84" s="14"/>
      <c r="E84" s="14"/>
    </row>
    <row r="85" spans="1:5" ht="15">
      <c r="A85" s="17"/>
      <c r="B85" s="31" t="s">
        <v>25</v>
      </c>
      <c r="C85" s="17"/>
      <c r="D85" s="17"/>
      <c r="E85" s="17">
        <f>SUM(E82:E84)</f>
        <v>166.86</v>
      </c>
    </row>
    <row r="89" spans="1:5" ht="15">
      <c r="A89" s="33"/>
      <c r="B89" s="34" t="s">
        <v>58</v>
      </c>
      <c r="C89" s="33"/>
      <c r="D89" s="33"/>
      <c r="E89" s="33">
        <f>E6+E14+E22+E30+E37+E42++E50+E57+E64+E71+E78+E85</f>
        <v>29306.975000000002</v>
      </c>
    </row>
  </sheetData>
  <sheetProtection selectLockedCells="1" selectUnlockedCells="1"/>
  <mergeCells count="15">
    <mergeCell ref="A1:E1"/>
    <mergeCell ref="A7:E7"/>
    <mergeCell ref="A8:E8"/>
    <mergeCell ref="A15:E15"/>
    <mergeCell ref="A17:E17"/>
    <mergeCell ref="A23:E23"/>
    <mergeCell ref="A66:E66"/>
    <mergeCell ref="A73:E73"/>
    <mergeCell ref="A80:E80"/>
    <mergeCell ref="A25:E25"/>
    <mergeCell ref="A32:E32"/>
    <mergeCell ref="A38:E38"/>
    <mergeCell ref="A44:E44"/>
    <mergeCell ref="A52:E52"/>
    <mergeCell ref="A59:E59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2020-10-21T12:07:06Z</dcterms:modified>
  <cp:category/>
  <cp:version/>
  <cp:contentType/>
  <cp:contentStatus/>
</cp:coreProperties>
</file>